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RANSPARENCY\23-24\"/>
    </mc:Choice>
  </mc:AlternateContent>
  <bookViews>
    <workbookView xWindow="0" yWindow="0" windowWidth="29010" windowHeight="122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34" i="1" l="1"/>
  <c r="E8" i="1"/>
  <c r="E7" i="1"/>
  <c r="G30" i="1" l="1"/>
  <c r="O7" i="1"/>
  <c r="K37" i="1"/>
  <c r="K30" i="1"/>
  <c r="K10" i="1"/>
  <c r="K9" i="1"/>
  <c r="K8" i="1"/>
  <c r="G49" i="1"/>
  <c r="G48" i="1"/>
  <c r="G42" i="1"/>
  <c r="G39" i="1"/>
  <c r="G38" i="1"/>
  <c r="G37" i="1"/>
  <c r="G31" i="1"/>
  <c r="G29" i="1"/>
  <c r="G28" i="1"/>
  <c r="G27" i="1"/>
  <c r="G26" i="1"/>
  <c r="G23" i="1"/>
  <c r="G22" i="1"/>
  <c r="G19" i="1"/>
  <c r="G18" i="1"/>
  <c r="G17" i="1"/>
  <c r="G10" i="1"/>
  <c r="G9" i="1"/>
  <c r="G8" i="1"/>
  <c r="G34" i="1"/>
  <c r="E12" i="1"/>
  <c r="G12" i="1" s="1"/>
  <c r="O45" i="1"/>
  <c r="O9" i="1"/>
  <c r="M51" i="1"/>
  <c r="M12" i="1"/>
  <c r="O49" i="1"/>
  <c r="O48" i="1"/>
  <c r="O42" i="1"/>
  <c r="O39" i="1"/>
  <c r="O38" i="1"/>
  <c r="O37" i="1"/>
  <c r="O34" i="1"/>
  <c r="O30" i="1"/>
  <c r="O10" i="1"/>
  <c r="O8" i="1"/>
  <c r="I51" i="1"/>
  <c r="K51" i="1" s="1"/>
  <c r="I12" i="1"/>
  <c r="K12" i="1" s="1"/>
  <c r="K49" i="1"/>
  <c r="K48" i="1"/>
  <c r="K42" i="1"/>
  <c r="K39" i="1"/>
  <c r="K38" i="1"/>
  <c r="K34" i="1"/>
  <c r="G7" i="1"/>
  <c r="O51" i="1" l="1"/>
  <c r="M53" i="1"/>
  <c r="O53" i="1" s="1"/>
  <c r="O12" i="1"/>
  <c r="I53" i="1"/>
  <c r="K53" i="1" s="1"/>
  <c r="E51" i="1"/>
  <c r="G51" i="1" s="1"/>
  <c r="E53" i="1" l="1"/>
  <c r="G53" i="1" s="1"/>
</calcChain>
</file>

<file path=xl/sharedStrings.xml><?xml version="1.0" encoding="utf-8"?>
<sst xmlns="http://schemas.openxmlformats.org/spreadsheetml/2006/main" count="48" uniqueCount="45">
  <si>
    <t>GENERAL</t>
  </si>
  <si>
    <t>FOOD</t>
  </si>
  <si>
    <t>FUND</t>
  </si>
  <si>
    <t>SERVICE</t>
  </si>
  <si>
    <t>Revenues</t>
  </si>
  <si>
    <t>Total</t>
  </si>
  <si>
    <t>Expenditures</t>
  </si>
  <si>
    <t>Instruction</t>
  </si>
  <si>
    <t>Media</t>
  </si>
  <si>
    <t>Staff Development</t>
  </si>
  <si>
    <t>Instr Leadership</t>
  </si>
  <si>
    <t>School Leadership</t>
  </si>
  <si>
    <t>Guidance &amp; Counseling</t>
  </si>
  <si>
    <t>Social Work Services</t>
  </si>
  <si>
    <t>Health Services</t>
  </si>
  <si>
    <t>Transportation</t>
  </si>
  <si>
    <t>Co-Extra Curricular</t>
  </si>
  <si>
    <t>General Administration</t>
  </si>
  <si>
    <t>Maintenance</t>
  </si>
  <si>
    <t>Security Services</t>
  </si>
  <si>
    <t>Data Processing</t>
  </si>
  <si>
    <t>Community Services</t>
  </si>
  <si>
    <t>Attendance Credits</t>
  </si>
  <si>
    <t>Other Gov't Trans</t>
  </si>
  <si>
    <t>Excess (Deficiency)</t>
  </si>
  <si>
    <t>Local and Intermdiate Sources</t>
  </si>
  <si>
    <t>State Program Revenues</t>
  </si>
  <si>
    <t>Federal Program Revenues</t>
  </si>
  <si>
    <t>Instruction and Instructional Related Services:</t>
  </si>
  <si>
    <t>Instuctional and School Leadership:</t>
  </si>
  <si>
    <t>Support Services - Student:</t>
  </si>
  <si>
    <t>Administrative Support Services:</t>
  </si>
  <si>
    <t>Support Services - Nonstudent Based:</t>
  </si>
  <si>
    <t>Ancillary Services:</t>
  </si>
  <si>
    <t>Intergovernmental Charges</t>
  </si>
  <si>
    <t>Per Student</t>
  </si>
  <si>
    <t>Property Taxes</t>
  </si>
  <si>
    <t>Full Time Equivalent (FTE) Positions</t>
  </si>
  <si>
    <t>Food Service</t>
  </si>
  <si>
    <t>SINKING</t>
  </si>
  <si>
    <t xml:space="preserve">INTEREST AND </t>
  </si>
  <si>
    <t>Debt Service:</t>
  </si>
  <si>
    <t>Debt Services</t>
  </si>
  <si>
    <t>Financial Transparency Summary 2023-2024</t>
  </si>
  <si>
    <t>Student Enrollment as of October 27, 2023 (Snapshot)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</si>
</sst>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20"/>
      <name val="Arial"/>
      <family val="2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5" fontId="1" fillId="0" borderId="0" xfId="2" applyNumberFormat="1" applyFont="1"/>
    <xf numFmtId="164" fontId="1" fillId="0" borderId="0" xfId="1" applyNumberFormat="1"/>
    <xf numFmtId="5" fontId="1" fillId="3" borderId="1" xfId="2" applyNumberFormat="1" applyFont="1" applyFill="1" applyBorder="1"/>
    <xf numFmtId="164" fontId="1" fillId="2" borderId="1" xfId="1" applyNumberFormat="1" applyFill="1" applyBorder="1"/>
    <xf numFmtId="0" fontId="3" fillId="0" borderId="0" xfId="1" applyFont="1"/>
    <xf numFmtId="0" fontId="4" fillId="0" borderId="0" xfId="1" applyFont="1"/>
    <xf numFmtId="0" fontId="6" fillId="0" borderId="0" xfId="0" applyFont="1"/>
    <xf numFmtId="165" fontId="1" fillId="3" borderId="1" xfId="3" applyNumberFormat="1" applyFont="1" applyFill="1" applyBorder="1"/>
    <xf numFmtId="0" fontId="4" fillId="0" borderId="0" xfId="1" applyFont="1" applyAlignment="1">
      <alignment horizontal="center"/>
    </xf>
    <xf numFmtId="5" fontId="1" fillId="0" borderId="0" xfId="2" applyNumberFormat="1" applyFont="1" applyFill="1"/>
    <xf numFmtId="5" fontId="4" fillId="0" borderId="0" xfId="2" applyNumberFormat="1" applyFont="1" applyFill="1"/>
    <xf numFmtId="165" fontId="0" fillId="3" borderId="1" xfId="3" applyNumberFormat="1" applyFont="1" applyFill="1" applyBorder="1"/>
    <xf numFmtId="0" fontId="7" fillId="0" borderId="0" xfId="1" applyFont="1"/>
    <xf numFmtId="5" fontId="4" fillId="0" borderId="0" xfId="2" applyNumberFormat="1" applyFont="1"/>
    <xf numFmtId="43" fontId="1" fillId="0" borderId="0" xfId="3" applyFont="1"/>
    <xf numFmtId="43" fontId="4" fillId="0" borderId="0" xfId="3" applyFont="1" applyAlignment="1">
      <alignment horizontal="center"/>
    </xf>
    <xf numFmtId="43" fontId="1" fillId="0" borderId="0" xfId="3" applyFont="1" applyAlignment="1">
      <alignment horizontal="center"/>
    </xf>
    <xf numFmtId="43" fontId="4" fillId="0" borderId="0" xfId="3" applyFont="1"/>
    <xf numFmtId="43" fontId="0" fillId="0" borderId="0" xfId="3" applyFont="1"/>
    <xf numFmtId="0" fontId="8" fillId="3" borderId="0" xfId="1" applyFont="1" applyFill="1" applyAlignment="1">
      <alignment horizontal="center"/>
    </xf>
    <xf numFmtId="165" fontId="1" fillId="2" borderId="1" xfId="3" applyNumberFormat="1" applyFont="1" applyFill="1" applyBorder="1"/>
    <xf numFmtId="166" fontId="1" fillId="2" borderId="1" xfId="4" applyNumberFormat="1" applyFont="1" applyFill="1" applyBorder="1"/>
    <xf numFmtId="165" fontId="1" fillId="0" borderId="0" xfId="3" applyNumberFormat="1" applyFont="1" applyFill="1"/>
    <xf numFmtId="165" fontId="4" fillId="0" borderId="0" xfId="3" applyNumberFormat="1" applyFont="1" applyFill="1"/>
    <xf numFmtId="43" fontId="1" fillId="4" borderId="1" xfId="3" applyFont="1" applyFill="1" applyBorder="1"/>
    <xf numFmtId="43" fontId="4" fillId="4" borderId="0" xfId="3" applyFont="1" applyFill="1" applyAlignment="1">
      <alignment horizontal="center"/>
    </xf>
    <xf numFmtId="43" fontId="1" fillId="0" borderId="0" xfId="3" applyFont="1" applyBorder="1"/>
    <xf numFmtId="0" fontId="8" fillId="2" borderId="0" xfId="1" applyFont="1" applyFill="1" applyAlignment="1">
      <alignment horizontal="center"/>
    </xf>
    <xf numFmtId="43" fontId="4" fillId="5" borderId="0" xfId="3" applyFont="1" applyFill="1" applyAlignment="1">
      <alignment horizontal="center"/>
    </xf>
    <xf numFmtId="43" fontId="1" fillId="5" borderId="1" xfId="3" applyFont="1" applyFill="1" applyBorder="1"/>
    <xf numFmtId="0" fontId="9" fillId="0" borderId="0" xfId="1" applyFont="1"/>
    <xf numFmtId="166" fontId="1" fillId="3" borderId="1" xfId="4" applyNumberFormat="1" applyFont="1" applyFill="1" applyBorder="1"/>
    <xf numFmtId="43" fontId="4" fillId="5" borderId="0" xfId="3" applyFont="1" applyFill="1"/>
    <xf numFmtId="43" fontId="4" fillId="4" borderId="0" xfId="3" applyFont="1" applyFill="1"/>
    <xf numFmtId="0" fontId="10" fillId="7" borderId="0" xfId="0" applyFont="1" applyFill="1"/>
    <xf numFmtId="0" fontId="0" fillId="7" borderId="1" xfId="0" applyFill="1" applyBorder="1"/>
    <xf numFmtId="0" fontId="0" fillId="0" borderId="0" xfId="0" applyFill="1" applyBorder="1"/>
    <xf numFmtId="0" fontId="10" fillId="0" borderId="0" xfId="0" applyFont="1" applyFill="1" applyBorder="1"/>
    <xf numFmtId="0" fontId="6" fillId="0" borderId="0" xfId="0" applyFont="1" applyFill="1" applyBorder="1"/>
    <xf numFmtId="43" fontId="4" fillId="6" borderId="0" xfId="3" applyFont="1" applyFill="1" applyAlignment="1">
      <alignment horizontal="center"/>
    </xf>
    <xf numFmtId="43" fontId="4" fillId="6" borderId="0" xfId="3" applyFont="1" applyFill="1"/>
    <xf numFmtId="43" fontId="1" fillId="6" borderId="1" xfId="3" applyFont="1" applyFill="1" applyBorder="1"/>
    <xf numFmtId="43" fontId="1" fillId="0" borderId="0" xfId="3" applyFont="1" applyFill="1"/>
    <xf numFmtId="165" fontId="11" fillId="7" borderId="1" xfId="3" applyNumberFormat="1" applyFont="1" applyFill="1" applyBorder="1"/>
    <xf numFmtId="43" fontId="11" fillId="7" borderId="1" xfId="3" applyFont="1" applyFill="1" applyBorder="1"/>
    <xf numFmtId="0" fontId="12" fillId="0" borderId="0" xfId="0" applyFont="1"/>
    <xf numFmtId="166" fontId="11" fillId="7" borderId="1" xfId="4" applyNumberFormat="1" applyFont="1" applyFill="1" applyBorder="1"/>
    <xf numFmtId="166" fontId="1" fillId="7" borderId="1" xfId="4" applyNumberFormat="1" applyFont="1" applyFill="1" applyBorder="1"/>
    <xf numFmtId="43" fontId="1" fillId="0" borderId="1" xfId="3" applyFont="1" applyFill="1" applyBorder="1"/>
    <xf numFmtId="0" fontId="11" fillId="7" borderId="1" xfId="0" applyFont="1" applyFill="1" applyBorder="1"/>
    <xf numFmtId="165" fontId="11" fillId="7" borderId="1" xfId="0" applyNumberFormat="1" applyFont="1" applyFill="1" applyBorder="1"/>
  </cellXfs>
  <cellStyles count="5">
    <cellStyle name="Comma" xfId="3" builtinId="3"/>
    <cellStyle name="Currency" xfId="4" builtinId="4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topLeftCell="A34" workbookViewId="0">
      <selection activeCell="G59" sqref="G59"/>
    </sheetView>
  </sheetViews>
  <sheetFormatPr defaultRowHeight="15" x14ac:dyDescent="0.25"/>
  <cols>
    <col min="1" max="1" width="4.28515625" customWidth="1"/>
    <col min="3" max="3" width="14.7109375" customWidth="1"/>
    <col min="4" max="4" width="10.28515625" customWidth="1"/>
    <col min="5" max="5" width="12.5703125" customWidth="1"/>
    <col min="6" max="6" width="4" customWidth="1"/>
    <col min="7" max="7" width="12.7109375" style="22" customWidth="1"/>
    <col min="8" max="8" width="5.7109375" style="22" customWidth="1"/>
    <col min="9" max="9" width="12.28515625" customWidth="1"/>
    <col min="10" max="10" width="4.140625" customWidth="1"/>
    <col min="11" max="11" width="12.7109375" style="22" customWidth="1"/>
    <col min="12" max="12" width="5.28515625" customWidth="1"/>
    <col min="13" max="13" width="13.28515625" customWidth="1"/>
    <col min="14" max="14" width="5" style="40" customWidth="1"/>
    <col min="15" max="15" width="13.85546875" customWidth="1"/>
  </cols>
  <sheetData>
    <row r="1" spans="1:15" ht="26.25" x14ac:dyDescent="0.4">
      <c r="A1" s="1"/>
      <c r="B1" s="1"/>
      <c r="C1" s="34" t="s">
        <v>43</v>
      </c>
      <c r="D1" s="8"/>
      <c r="E1" s="1"/>
      <c r="F1" s="1"/>
      <c r="G1" s="18"/>
      <c r="H1" s="18"/>
      <c r="I1" s="1"/>
      <c r="J1" s="1"/>
      <c r="K1" s="18"/>
    </row>
    <row r="2" spans="1:15" ht="25.5" x14ac:dyDescent="0.35">
      <c r="A2" s="1"/>
      <c r="B2" s="1"/>
      <c r="C2" s="8"/>
      <c r="D2" s="8"/>
      <c r="E2" s="1"/>
      <c r="F2" s="1"/>
      <c r="G2" s="18"/>
      <c r="H2" s="18"/>
      <c r="I2" s="1"/>
      <c r="J2" s="1"/>
      <c r="K2" s="18"/>
    </row>
    <row r="3" spans="1:15" x14ac:dyDescent="0.25">
      <c r="A3" s="1"/>
      <c r="B3" s="1"/>
      <c r="C3" s="1"/>
      <c r="D3" s="3"/>
      <c r="F3" s="2"/>
      <c r="J3" s="12"/>
    </row>
    <row r="4" spans="1:15" x14ac:dyDescent="0.25">
      <c r="A4" s="1"/>
      <c r="B4" s="1"/>
      <c r="C4" s="1"/>
      <c r="D4" s="1"/>
      <c r="F4" s="2"/>
      <c r="G4" s="20"/>
      <c r="H4" s="20"/>
      <c r="J4" s="12"/>
      <c r="K4" s="20"/>
    </row>
    <row r="5" spans="1:15" ht="15.75" x14ac:dyDescent="0.25">
      <c r="A5" s="16" t="s">
        <v>4</v>
      </c>
      <c r="B5" s="1"/>
      <c r="C5" s="1"/>
      <c r="D5" s="1"/>
      <c r="E5" s="23" t="s">
        <v>0</v>
      </c>
      <c r="F5" s="9"/>
      <c r="G5" s="32" t="s">
        <v>35</v>
      </c>
      <c r="H5" s="19"/>
      <c r="I5" s="31" t="s">
        <v>1</v>
      </c>
      <c r="J5" s="9"/>
      <c r="K5" s="29" t="s">
        <v>35</v>
      </c>
      <c r="M5" s="38" t="s">
        <v>40</v>
      </c>
      <c r="N5" s="41"/>
      <c r="O5" s="43" t="s">
        <v>35</v>
      </c>
    </row>
    <row r="6" spans="1:15" x14ac:dyDescent="0.25">
      <c r="A6" s="1"/>
      <c r="B6" s="1"/>
      <c r="C6" s="1"/>
      <c r="D6" s="1"/>
      <c r="E6" s="23" t="s">
        <v>2</v>
      </c>
      <c r="F6" s="9"/>
      <c r="G6" s="36"/>
      <c r="H6" s="21"/>
      <c r="I6" s="31" t="s">
        <v>3</v>
      </c>
      <c r="J6" s="9"/>
      <c r="K6" s="37"/>
      <c r="M6" s="38" t="s">
        <v>39</v>
      </c>
      <c r="N6" s="41"/>
      <c r="O6" s="44"/>
    </row>
    <row r="7" spans="1:15" x14ac:dyDescent="0.25">
      <c r="A7" t="s">
        <v>36</v>
      </c>
      <c r="B7" s="1"/>
      <c r="C7" s="1"/>
      <c r="D7" s="1"/>
      <c r="E7" s="6">
        <f>30243048+200000</f>
        <v>30443048</v>
      </c>
      <c r="F7" s="1"/>
      <c r="G7" s="33">
        <f>+E7/G57</f>
        <v>8602.1610624470195</v>
      </c>
      <c r="H7" s="30"/>
      <c r="I7" s="7"/>
      <c r="J7" s="1"/>
      <c r="K7" s="28"/>
      <c r="M7" s="50">
        <v>5153568</v>
      </c>
      <c r="O7" s="45">
        <f>+M7/G57</f>
        <v>1456.2215315060751</v>
      </c>
    </row>
    <row r="8" spans="1:15" x14ac:dyDescent="0.25">
      <c r="A8" s="1" t="s">
        <v>25</v>
      </c>
      <c r="B8" s="1"/>
      <c r="C8" s="1"/>
      <c r="D8" s="1"/>
      <c r="E8" s="11">
        <f>34688048-E7</f>
        <v>4245000</v>
      </c>
      <c r="F8" s="1"/>
      <c r="G8" s="33">
        <f>+E8/G57</f>
        <v>1199.4913817462559</v>
      </c>
      <c r="H8" s="30"/>
      <c r="I8" s="7">
        <v>75000</v>
      </c>
      <c r="J8" s="1"/>
      <c r="K8" s="28">
        <f>+I8/G57</f>
        <v>21.192427239333146</v>
      </c>
      <c r="M8" s="48"/>
      <c r="O8" s="45">
        <f>+L8/2177</f>
        <v>0</v>
      </c>
    </row>
    <row r="9" spans="1:15" x14ac:dyDescent="0.25">
      <c r="A9" s="1" t="s">
        <v>26</v>
      </c>
      <c r="B9" s="1"/>
      <c r="C9" s="1"/>
      <c r="D9" s="1"/>
      <c r="E9" s="11">
        <v>5058097</v>
      </c>
      <c r="F9" s="1"/>
      <c r="G9" s="33">
        <f>+E9/G57</f>
        <v>1429.2447018931903</v>
      </c>
      <c r="H9" s="30"/>
      <c r="I9" s="24">
        <v>100000</v>
      </c>
      <c r="J9" s="1"/>
      <c r="K9" s="28">
        <f>+I9/G57</f>
        <v>28.256569652444192</v>
      </c>
      <c r="M9" s="48">
        <v>70000</v>
      </c>
      <c r="O9" s="45">
        <f>+M9/G57</f>
        <v>19.779598756710936</v>
      </c>
    </row>
    <row r="10" spans="1:15" x14ac:dyDescent="0.25">
      <c r="A10" s="1" t="s">
        <v>27</v>
      </c>
      <c r="B10" s="1"/>
      <c r="C10" s="1"/>
      <c r="D10" s="1"/>
      <c r="E10" s="11">
        <v>740000</v>
      </c>
      <c r="F10" s="1"/>
      <c r="G10" s="33">
        <f>+E10/G57</f>
        <v>209.09861542808704</v>
      </c>
      <c r="H10" s="30"/>
      <c r="I10" s="24">
        <v>2381764</v>
      </c>
      <c r="J10" s="1"/>
      <c r="K10" s="28">
        <f>+I10/G57</f>
        <v>673.00480361684095</v>
      </c>
      <c r="M10" s="48"/>
      <c r="O10" s="45">
        <f>+L10/4177</f>
        <v>0</v>
      </c>
    </row>
    <row r="11" spans="1:15" x14ac:dyDescent="0.25">
      <c r="A11" s="1"/>
      <c r="B11" s="1"/>
      <c r="C11" s="1"/>
      <c r="D11" s="1"/>
      <c r="E11" s="6"/>
      <c r="F11" s="1"/>
      <c r="G11" s="33"/>
      <c r="H11" s="30"/>
      <c r="I11" s="24"/>
      <c r="J11" s="1"/>
      <c r="K11" s="28"/>
      <c r="M11" s="48"/>
      <c r="O11" s="45"/>
    </row>
    <row r="12" spans="1:15" x14ac:dyDescent="0.25">
      <c r="A12" s="1"/>
      <c r="C12" s="9" t="s">
        <v>5</v>
      </c>
      <c r="D12" s="1"/>
      <c r="E12" s="6">
        <f>SUM(E7:E11)</f>
        <v>40486145</v>
      </c>
      <c r="F12" s="1"/>
      <c r="G12" s="33">
        <f>+E12/G57</f>
        <v>11439.995761514552</v>
      </c>
      <c r="H12" s="30"/>
      <c r="I12" s="25">
        <f>SUM(I7:I10)</f>
        <v>2556764</v>
      </c>
      <c r="J12" s="1"/>
      <c r="K12" s="28">
        <f>+I12/G57</f>
        <v>722.4538005086182</v>
      </c>
      <c r="M12" s="50">
        <f>SUM(M7:M11)</f>
        <v>5223568</v>
      </c>
      <c r="O12" s="45">
        <f>+M12/G57</f>
        <v>1476.0011302627861</v>
      </c>
    </row>
    <row r="13" spans="1:15" x14ac:dyDescent="0.25">
      <c r="A13" s="1"/>
      <c r="B13" s="1"/>
      <c r="C13" s="1"/>
      <c r="D13" s="1"/>
      <c r="E13" s="13"/>
      <c r="F13" s="1"/>
      <c r="G13" s="18"/>
      <c r="H13" s="30"/>
      <c r="I13" s="26"/>
      <c r="J13" s="1"/>
      <c r="K13" s="18"/>
      <c r="M13" s="49"/>
      <c r="O13" s="46"/>
    </row>
    <row r="14" spans="1:15" ht="15.75" x14ac:dyDescent="0.25">
      <c r="A14" s="16" t="s">
        <v>6</v>
      </c>
      <c r="B14" s="1"/>
      <c r="C14" s="1"/>
      <c r="D14" s="1"/>
      <c r="E14" s="13"/>
      <c r="F14" s="1"/>
      <c r="G14" s="18"/>
      <c r="H14" s="30"/>
      <c r="I14" s="26"/>
      <c r="J14" s="1"/>
      <c r="K14" s="18"/>
      <c r="O14" s="46"/>
    </row>
    <row r="15" spans="1:15" x14ac:dyDescent="0.25">
      <c r="A15" s="1"/>
      <c r="B15" s="1"/>
      <c r="C15" s="1"/>
      <c r="D15" s="1"/>
      <c r="E15" s="13"/>
      <c r="F15" s="1"/>
      <c r="G15" s="18"/>
      <c r="H15" s="30"/>
      <c r="I15" s="26"/>
      <c r="J15" s="1"/>
      <c r="K15" s="18"/>
      <c r="O15" s="46"/>
    </row>
    <row r="16" spans="1:15" s="10" customFormat="1" x14ac:dyDescent="0.25">
      <c r="A16" s="9" t="s">
        <v>28</v>
      </c>
      <c r="B16" s="9"/>
      <c r="C16" s="9"/>
      <c r="D16" s="9"/>
      <c r="E16" s="14"/>
      <c r="F16" s="9"/>
      <c r="G16" s="18"/>
      <c r="H16" s="30"/>
      <c r="I16" s="27"/>
      <c r="J16" s="9"/>
      <c r="K16" s="18"/>
      <c r="N16" s="42"/>
      <c r="O16" s="46"/>
    </row>
    <row r="17" spans="1:15" x14ac:dyDescent="0.25">
      <c r="A17" s="1">
        <v>11</v>
      </c>
      <c r="B17" s="1" t="s">
        <v>7</v>
      </c>
      <c r="C17" s="1"/>
      <c r="D17" s="1"/>
      <c r="E17" s="11">
        <v>23323484</v>
      </c>
      <c r="F17" s="1"/>
      <c r="G17" s="33">
        <f>+E17/G57</f>
        <v>6590.4165018366766</v>
      </c>
      <c r="H17" s="30"/>
      <c r="I17" s="24"/>
      <c r="J17" s="1"/>
      <c r="K17" s="28"/>
      <c r="M17" s="39"/>
      <c r="O17" s="45"/>
    </row>
    <row r="18" spans="1:15" x14ac:dyDescent="0.25">
      <c r="A18" s="1">
        <v>12</v>
      </c>
      <c r="B18" s="1" t="s">
        <v>8</v>
      </c>
      <c r="C18" s="1"/>
      <c r="D18" s="1"/>
      <c r="E18" s="11">
        <v>353232</v>
      </c>
      <c r="F18" s="1"/>
      <c r="G18" s="33">
        <f>+E18/G57</f>
        <v>99.811246114721669</v>
      </c>
      <c r="H18" s="30"/>
      <c r="I18" s="24"/>
      <c r="J18" s="1"/>
      <c r="K18" s="28"/>
      <c r="M18" s="39"/>
      <c r="O18" s="45"/>
    </row>
    <row r="19" spans="1:15" x14ac:dyDescent="0.25">
      <c r="A19" s="1">
        <v>13</v>
      </c>
      <c r="B19" s="1" t="s">
        <v>9</v>
      </c>
      <c r="C19" s="1"/>
      <c r="D19" s="1"/>
      <c r="E19" s="11">
        <v>226284</v>
      </c>
      <c r="F19" s="1"/>
      <c r="G19" s="33">
        <f>+E19/G57</f>
        <v>63.940096072336821</v>
      </c>
      <c r="H19" s="30"/>
      <c r="I19" s="24"/>
      <c r="J19" s="1"/>
      <c r="K19" s="28"/>
      <c r="M19" s="39"/>
      <c r="O19" s="45"/>
    </row>
    <row r="20" spans="1:15" x14ac:dyDescent="0.25">
      <c r="A20" s="1"/>
      <c r="B20" s="1"/>
      <c r="C20" s="1"/>
      <c r="D20" s="1"/>
      <c r="E20" s="11"/>
      <c r="F20" s="1"/>
      <c r="G20" s="33"/>
      <c r="H20" s="30"/>
      <c r="I20" s="24"/>
      <c r="J20" s="1"/>
      <c r="K20" s="28"/>
      <c r="M20" s="39"/>
      <c r="O20" s="45"/>
    </row>
    <row r="21" spans="1:15" x14ac:dyDescent="0.25">
      <c r="A21" s="9" t="s">
        <v>29</v>
      </c>
      <c r="B21" s="1"/>
      <c r="C21" s="1"/>
      <c r="D21" s="1"/>
      <c r="E21" s="11"/>
      <c r="F21" s="1"/>
      <c r="G21" s="33"/>
      <c r="H21" s="30"/>
      <c r="I21" s="24"/>
      <c r="J21" s="1"/>
      <c r="K21" s="28"/>
      <c r="M21" s="39"/>
      <c r="O21" s="45"/>
    </row>
    <row r="22" spans="1:15" x14ac:dyDescent="0.25">
      <c r="A22" s="1">
        <v>21</v>
      </c>
      <c r="B22" s="1" t="s">
        <v>10</v>
      </c>
      <c r="C22" s="1"/>
      <c r="D22" s="1"/>
      <c r="E22" s="11">
        <v>527411</v>
      </c>
      <c r="F22" s="1"/>
      <c r="G22" s="33">
        <f>+E22/G57</f>
        <v>149.02825656965246</v>
      </c>
      <c r="H22" s="30"/>
      <c r="I22" s="24"/>
      <c r="J22" s="1"/>
      <c r="K22" s="28"/>
      <c r="M22" s="39"/>
      <c r="O22" s="45"/>
    </row>
    <row r="23" spans="1:15" x14ac:dyDescent="0.25">
      <c r="A23" s="1">
        <v>23</v>
      </c>
      <c r="B23" s="1" t="s">
        <v>11</v>
      </c>
      <c r="C23" s="1"/>
      <c r="D23" s="1"/>
      <c r="E23" s="11">
        <v>2802212</v>
      </c>
      <c r="F23" s="1"/>
      <c r="G23" s="33">
        <f>+E23/G57</f>
        <v>791.80898558914953</v>
      </c>
      <c r="H23" s="30"/>
      <c r="I23" s="24"/>
      <c r="J23" s="1"/>
      <c r="K23" s="28"/>
      <c r="M23" s="39"/>
      <c r="O23" s="45"/>
    </row>
    <row r="24" spans="1:15" x14ac:dyDescent="0.25">
      <c r="A24" s="1"/>
      <c r="B24" s="1"/>
      <c r="C24" s="1"/>
      <c r="D24" s="1"/>
      <c r="E24" s="11"/>
      <c r="F24" s="1"/>
      <c r="G24" s="33"/>
      <c r="H24" s="30"/>
      <c r="I24" s="24"/>
      <c r="J24" s="1"/>
      <c r="K24" s="28"/>
      <c r="M24" s="39"/>
      <c r="O24" s="45"/>
    </row>
    <row r="25" spans="1:15" x14ac:dyDescent="0.25">
      <c r="A25" s="9" t="s">
        <v>30</v>
      </c>
      <c r="B25" s="1"/>
      <c r="C25" s="1"/>
      <c r="D25" s="1"/>
      <c r="E25" s="11"/>
      <c r="F25" s="1"/>
      <c r="G25" s="33"/>
      <c r="H25" s="30"/>
      <c r="I25" s="24"/>
      <c r="J25" s="1"/>
      <c r="K25" s="28"/>
      <c r="M25" s="39"/>
      <c r="O25" s="45"/>
    </row>
    <row r="26" spans="1:15" x14ac:dyDescent="0.25">
      <c r="A26" s="1">
        <v>31</v>
      </c>
      <c r="B26" s="1" t="s">
        <v>12</v>
      </c>
      <c r="C26" s="1"/>
      <c r="D26" s="1"/>
      <c r="E26" s="11">
        <v>1308654</v>
      </c>
      <c r="F26" s="1"/>
      <c r="G26" s="33">
        <f>+E26/G57</f>
        <v>369.78072901949702</v>
      </c>
      <c r="H26" s="30"/>
      <c r="I26" s="24"/>
      <c r="J26" s="1"/>
      <c r="K26" s="28"/>
      <c r="M26" s="39"/>
      <c r="O26" s="45"/>
    </row>
    <row r="27" spans="1:15" x14ac:dyDescent="0.25">
      <c r="A27" s="1">
        <v>32</v>
      </c>
      <c r="B27" s="1" t="s">
        <v>13</v>
      </c>
      <c r="C27" s="1"/>
      <c r="D27" s="1"/>
      <c r="E27" s="11">
        <v>51376</v>
      </c>
      <c r="F27" s="1"/>
      <c r="G27" s="33">
        <f>+E27/G57</f>
        <v>14.517095224639728</v>
      </c>
      <c r="H27" s="30"/>
      <c r="I27" s="24"/>
      <c r="J27" s="1"/>
      <c r="K27" s="28"/>
      <c r="M27" s="39"/>
      <c r="O27" s="45"/>
    </row>
    <row r="28" spans="1:15" x14ac:dyDescent="0.25">
      <c r="A28" s="1">
        <v>33</v>
      </c>
      <c r="B28" s="1" t="s">
        <v>14</v>
      </c>
      <c r="C28" s="1"/>
      <c r="D28" s="1"/>
      <c r="E28" s="11">
        <v>494876</v>
      </c>
      <c r="F28" s="1"/>
      <c r="G28" s="33">
        <f>+E28/G57</f>
        <v>139.83498163322972</v>
      </c>
      <c r="H28" s="30"/>
      <c r="I28" s="24"/>
      <c r="J28" s="1"/>
      <c r="K28" s="28"/>
      <c r="M28" s="39"/>
      <c r="O28" s="45"/>
    </row>
    <row r="29" spans="1:15" x14ac:dyDescent="0.25">
      <c r="A29" s="1">
        <v>34</v>
      </c>
      <c r="B29" s="1" t="s">
        <v>15</v>
      </c>
      <c r="C29" s="1"/>
      <c r="D29" s="1"/>
      <c r="E29" s="11">
        <v>1521718</v>
      </c>
      <c r="F29" s="1"/>
      <c r="G29" s="33">
        <f>+E29/G57</f>
        <v>429.98530658378075</v>
      </c>
      <c r="H29" s="30"/>
      <c r="I29" s="24"/>
      <c r="J29" s="1"/>
      <c r="K29" s="28"/>
      <c r="M29" s="39"/>
      <c r="O29" s="45"/>
    </row>
    <row r="30" spans="1:15" x14ac:dyDescent="0.25">
      <c r="A30" s="1">
        <v>35</v>
      </c>
      <c r="B30" s="3" t="s">
        <v>38</v>
      </c>
      <c r="C30" s="1"/>
      <c r="D30" s="1"/>
      <c r="E30" s="11">
        <v>14550</v>
      </c>
      <c r="F30" s="1"/>
      <c r="G30" s="33">
        <f>+E30/G58</f>
        <v>25.756771109930963</v>
      </c>
      <c r="H30" s="30"/>
      <c r="I30" s="24">
        <v>2552264</v>
      </c>
      <c r="J30" s="1"/>
      <c r="K30" s="28">
        <f>+I30/G57</f>
        <v>721.18225487425832</v>
      </c>
      <c r="M30" s="39"/>
      <c r="O30" s="45">
        <f t="shared" ref="O30:O49" si="0">+L30/2177</f>
        <v>0</v>
      </c>
    </row>
    <row r="31" spans="1:15" x14ac:dyDescent="0.25">
      <c r="A31" s="1">
        <v>36</v>
      </c>
      <c r="B31" s="1" t="s">
        <v>16</v>
      </c>
      <c r="C31" s="1"/>
      <c r="D31" s="1"/>
      <c r="E31" s="11">
        <v>1585902</v>
      </c>
      <c r="F31" s="1"/>
      <c r="G31" s="33">
        <f>+E31/G57</f>
        <v>448.12150324950551</v>
      </c>
      <c r="H31" s="30"/>
      <c r="I31" s="24"/>
      <c r="J31" s="1"/>
      <c r="K31" s="28"/>
      <c r="M31" s="39"/>
      <c r="O31" s="45"/>
    </row>
    <row r="32" spans="1:15" x14ac:dyDescent="0.25">
      <c r="E32" s="15"/>
      <c r="F32" s="1"/>
      <c r="G32" s="33"/>
      <c r="H32" s="30"/>
      <c r="I32" s="24"/>
      <c r="J32" s="1"/>
      <c r="K32" s="28"/>
      <c r="M32" s="39"/>
      <c r="O32" s="45"/>
    </row>
    <row r="33" spans="1:15" x14ac:dyDescent="0.25">
      <c r="A33" s="9" t="s">
        <v>31</v>
      </c>
      <c r="B33" s="1"/>
      <c r="C33" s="1"/>
      <c r="D33" s="1"/>
      <c r="E33" s="11"/>
      <c r="F33" s="1"/>
      <c r="G33" s="33"/>
      <c r="H33" s="30"/>
      <c r="I33" s="24"/>
      <c r="J33" s="1"/>
      <c r="K33" s="28"/>
      <c r="M33" s="39"/>
      <c r="O33" s="45"/>
    </row>
    <row r="34" spans="1:15" x14ac:dyDescent="0.25">
      <c r="A34" s="1">
        <v>41</v>
      </c>
      <c r="B34" s="1" t="s">
        <v>17</v>
      </c>
      <c r="C34" s="1"/>
      <c r="D34" s="1"/>
      <c r="E34" s="11">
        <f>1889833+800+11</f>
        <v>1890644</v>
      </c>
      <c r="F34" s="1"/>
      <c r="G34" s="33">
        <f>+E34/G57</f>
        <v>534.23113873975694</v>
      </c>
      <c r="H34" s="30"/>
      <c r="I34" s="24"/>
      <c r="J34" s="1"/>
      <c r="K34" s="28">
        <f t="shared" ref="K34:K49" si="1">+I34/2177</f>
        <v>0</v>
      </c>
      <c r="M34" s="39"/>
      <c r="O34" s="45">
        <f t="shared" si="0"/>
        <v>0</v>
      </c>
    </row>
    <row r="35" spans="1:15" x14ac:dyDescent="0.25">
      <c r="A35" s="1"/>
      <c r="B35" s="1"/>
      <c r="C35" s="1"/>
      <c r="D35" s="1"/>
      <c r="E35" s="11"/>
      <c r="F35" s="1"/>
      <c r="G35" s="33"/>
      <c r="H35" s="30"/>
      <c r="I35" s="24"/>
      <c r="J35" s="1"/>
      <c r="K35" s="28"/>
      <c r="M35" s="39"/>
      <c r="O35" s="45"/>
    </row>
    <row r="36" spans="1:15" x14ac:dyDescent="0.25">
      <c r="A36" s="9" t="s">
        <v>32</v>
      </c>
      <c r="B36" s="1"/>
      <c r="C36" s="1"/>
      <c r="D36" s="1"/>
      <c r="E36" s="11"/>
      <c r="F36" s="1"/>
      <c r="G36" s="33"/>
      <c r="H36" s="30"/>
      <c r="I36" s="24"/>
      <c r="J36" s="1"/>
      <c r="K36" s="28"/>
      <c r="M36" s="39"/>
      <c r="O36" s="45"/>
    </row>
    <row r="37" spans="1:15" x14ac:dyDescent="0.25">
      <c r="A37" s="1">
        <v>51</v>
      </c>
      <c r="B37" s="1" t="s">
        <v>18</v>
      </c>
      <c r="C37" s="1"/>
      <c r="D37" s="1"/>
      <c r="E37" s="11">
        <v>7585153</v>
      </c>
      <c r="F37" s="1"/>
      <c r="G37" s="33">
        <f>+E37/G57</f>
        <v>2143.3040406894602</v>
      </c>
      <c r="H37" s="30"/>
      <c r="I37" s="24"/>
      <c r="J37" s="1"/>
      <c r="K37" s="28">
        <f>+I37/G57</f>
        <v>0</v>
      </c>
      <c r="M37" s="39"/>
      <c r="O37" s="45">
        <f t="shared" si="0"/>
        <v>0</v>
      </c>
    </row>
    <row r="38" spans="1:15" x14ac:dyDescent="0.25">
      <c r="A38" s="1">
        <v>52</v>
      </c>
      <c r="B38" s="1" t="s">
        <v>19</v>
      </c>
      <c r="C38" s="1"/>
      <c r="D38" s="1"/>
      <c r="E38" s="11">
        <v>483275</v>
      </c>
      <c r="F38" s="1"/>
      <c r="G38" s="33">
        <f>+E38/G57</f>
        <v>136.55693698784967</v>
      </c>
      <c r="H38" s="30"/>
      <c r="I38" s="24"/>
      <c r="J38" s="1"/>
      <c r="K38" s="28">
        <f t="shared" si="1"/>
        <v>0</v>
      </c>
      <c r="M38" s="39"/>
      <c r="O38" s="45">
        <f t="shared" si="0"/>
        <v>0</v>
      </c>
    </row>
    <row r="39" spans="1:15" x14ac:dyDescent="0.25">
      <c r="A39" s="1">
        <v>53</v>
      </c>
      <c r="B39" s="1" t="s">
        <v>20</v>
      </c>
      <c r="C39" s="1"/>
      <c r="D39" s="1"/>
      <c r="E39" s="11">
        <v>948854</v>
      </c>
      <c r="F39" s="1"/>
      <c r="G39" s="33">
        <f>+E39/G57</f>
        <v>268.11359141000281</v>
      </c>
      <c r="H39" s="30"/>
      <c r="I39" s="24"/>
      <c r="J39" s="1"/>
      <c r="K39" s="28">
        <f t="shared" si="1"/>
        <v>0</v>
      </c>
      <c r="M39" s="39"/>
      <c r="O39" s="45">
        <f t="shared" si="0"/>
        <v>0</v>
      </c>
    </row>
    <row r="40" spans="1:15" x14ac:dyDescent="0.25">
      <c r="A40" s="1"/>
      <c r="B40" s="1"/>
      <c r="C40" s="1"/>
      <c r="D40" s="1"/>
      <c r="E40" s="11"/>
      <c r="F40" s="1"/>
      <c r="G40" s="33"/>
      <c r="H40" s="30"/>
      <c r="I40" s="24"/>
      <c r="J40" s="1"/>
      <c r="K40" s="28"/>
      <c r="M40" s="39"/>
      <c r="O40" s="45"/>
    </row>
    <row r="41" spans="1:15" x14ac:dyDescent="0.25">
      <c r="A41" s="9" t="s">
        <v>33</v>
      </c>
      <c r="B41" s="1"/>
      <c r="C41" s="1"/>
      <c r="D41" s="1"/>
      <c r="E41" s="11"/>
      <c r="F41" s="1"/>
      <c r="G41" s="33"/>
      <c r="H41" s="30"/>
      <c r="I41" s="24"/>
      <c r="J41" s="1"/>
      <c r="K41" s="28"/>
      <c r="M41" s="39"/>
      <c r="O41" s="45"/>
    </row>
    <row r="42" spans="1:15" x14ac:dyDescent="0.25">
      <c r="A42" s="1">
        <v>61</v>
      </c>
      <c r="B42" s="1" t="s">
        <v>21</v>
      </c>
      <c r="C42" s="1"/>
      <c r="D42" s="1"/>
      <c r="E42" s="11">
        <v>147847</v>
      </c>
      <c r="F42" s="1"/>
      <c r="G42" s="33">
        <f>+E42/G57</f>
        <v>41.776490534049167</v>
      </c>
      <c r="H42" s="30"/>
      <c r="I42" s="24"/>
      <c r="J42" s="1"/>
      <c r="K42" s="28">
        <f t="shared" si="1"/>
        <v>0</v>
      </c>
      <c r="M42" s="39"/>
      <c r="O42" s="45">
        <f t="shared" si="0"/>
        <v>0</v>
      </c>
    </row>
    <row r="43" spans="1:15" x14ac:dyDescent="0.25">
      <c r="A43" s="1"/>
      <c r="B43" s="1"/>
      <c r="C43" s="1"/>
      <c r="D43" s="1"/>
      <c r="E43" s="11"/>
      <c r="F43" s="1"/>
      <c r="G43" s="33"/>
      <c r="H43" s="30"/>
      <c r="I43" s="24"/>
      <c r="J43" s="1"/>
      <c r="K43" s="28"/>
      <c r="M43" s="39"/>
      <c r="O43" s="45"/>
    </row>
    <row r="44" spans="1:15" x14ac:dyDescent="0.25">
      <c r="A44" s="9" t="s">
        <v>41</v>
      </c>
      <c r="B44" s="1"/>
      <c r="C44" s="1"/>
      <c r="D44" s="1"/>
      <c r="E44" s="11"/>
      <c r="F44" s="1"/>
      <c r="G44" s="33"/>
      <c r="H44" s="30"/>
      <c r="I44" s="24"/>
      <c r="J44" s="1"/>
      <c r="K44" s="28"/>
      <c r="M44" s="39"/>
      <c r="O44" s="45"/>
    </row>
    <row r="45" spans="1:15" x14ac:dyDescent="0.25">
      <c r="A45" s="3">
        <v>71</v>
      </c>
      <c r="B45" s="3" t="s">
        <v>42</v>
      </c>
      <c r="C45" s="1"/>
      <c r="D45" s="1"/>
      <c r="E45" s="11">
        <v>187725</v>
      </c>
      <c r="F45" s="1"/>
      <c r="G45" s="33"/>
      <c r="H45" s="30"/>
      <c r="I45" s="24">
        <v>4500</v>
      </c>
      <c r="J45" s="1"/>
      <c r="K45" s="28"/>
      <c r="M45" s="47">
        <v>7990375</v>
      </c>
      <c r="O45" s="45">
        <f>+M45/G57</f>
        <v>2257.8058773664875</v>
      </c>
    </row>
    <row r="46" spans="1:15" x14ac:dyDescent="0.25">
      <c r="A46" s="1"/>
      <c r="B46" s="1"/>
      <c r="C46" s="1"/>
      <c r="D46" s="1"/>
      <c r="E46" s="11"/>
      <c r="F46" s="1"/>
      <c r="G46" s="33"/>
      <c r="H46" s="30"/>
      <c r="I46" s="24"/>
      <c r="J46" s="1"/>
      <c r="K46" s="28"/>
      <c r="M46" s="53"/>
      <c r="O46" s="45"/>
    </row>
    <row r="47" spans="1:15" x14ac:dyDescent="0.25">
      <c r="A47" s="9" t="s">
        <v>34</v>
      </c>
      <c r="B47" s="9"/>
      <c r="C47" s="9"/>
      <c r="D47" s="1"/>
      <c r="E47" s="11"/>
      <c r="F47" s="1"/>
      <c r="G47" s="33"/>
      <c r="H47" s="30"/>
      <c r="I47" s="24"/>
      <c r="J47" s="1"/>
      <c r="K47" s="28"/>
      <c r="M47" s="53"/>
      <c r="O47" s="45"/>
    </row>
    <row r="48" spans="1:15" x14ac:dyDescent="0.25">
      <c r="A48" s="1">
        <v>91</v>
      </c>
      <c r="B48" s="1" t="s">
        <v>22</v>
      </c>
      <c r="C48" s="1"/>
      <c r="D48" s="1"/>
      <c r="E48" s="11">
        <v>966971</v>
      </c>
      <c r="F48" s="1"/>
      <c r="G48" s="33">
        <f>+E48/G57</f>
        <v>273.23283413393614</v>
      </c>
      <c r="H48" s="30"/>
      <c r="I48" s="24"/>
      <c r="J48" s="1"/>
      <c r="K48" s="28">
        <f t="shared" si="1"/>
        <v>0</v>
      </c>
      <c r="M48" s="53"/>
      <c r="O48" s="45">
        <f t="shared" si="0"/>
        <v>0</v>
      </c>
    </row>
    <row r="49" spans="1:15" x14ac:dyDescent="0.25">
      <c r="A49" s="1">
        <v>99</v>
      </c>
      <c r="B49" s="1" t="s">
        <v>23</v>
      </c>
      <c r="C49" s="1"/>
      <c r="D49" s="1"/>
      <c r="E49" s="11">
        <v>606100</v>
      </c>
      <c r="F49" s="1"/>
      <c r="G49" s="33">
        <f>+E49/G57</f>
        <v>171.26306866346425</v>
      </c>
      <c r="H49" s="30"/>
      <c r="I49" s="24"/>
      <c r="J49" s="1"/>
      <c r="K49" s="28">
        <f t="shared" si="1"/>
        <v>0</v>
      </c>
      <c r="M49" s="53"/>
      <c r="O49" s="45">
        <f t="shared" si="0"/>
        <v>0</v>
      </c>
    </row>
    <row r="50" spans="1:15" x14ac:dyDescent="0.25">
      <c r="A50" s="1"/>
      <c r="B50" s="1"/>
      <c r="C50" s="1"/>
      <c r="D50" s="1"/>
      <c r="E50" s="6"/>
      <c r="F50" s="1"/>
      <c r="G50" s="33"/>
      <c r="H50" s="30"/>
      <c r="I50" s="24"/>
      <c r="J50" s="1"/>
      <c r="K50" s="28"/>
      <c r="M50" s="53"/>
      <c r="O50" s="45"/>
    </row>
    <row r="51" spans="1:15" x14ac:dyDescent="0.25">
      <c r="A51" s="1"/>
      <c r="C51" s="9" t="s">
        <v>5</v>
      </c>
      <c r="D51" s="1"/>
      <c r="E51" s="6">
        <f>SUM(E17:E50)</f>
        <v>45026268</v>
      </c>
      <c r="F51" s="1"/>
      <c r="G51" s="33">
        <f>+E51/G57</f>
        <v>12722.878779316192</v>
      </c>
      <c r="H51" s="30"/>
      <c r="I51" s="24">
        <f>SUM(I17:I50)</f>
        <v>2556764</v>
      </c>
      <c r="J51" s="1"/>
      <c r="K51" s="28">
        <f>+I51/G57</f>
        <v>722.4538005086182</v>
      </c>
      <c r="M51" s="54">
        <f>SUM(M45:M50)</f>
        <v>7990375</v>
      </c>
      <c r="O51" s="45">
        <f>SUM(O45:O50)</f>
        <v>2257.8058773664875</v>
      </c>
    </row>
    <row r="52" spans="1:15" x14ac:dyDescent="0.25">
      <c r="A52" s="1"/>
      <c r="B52" s="1"/>
      <c r="C52" s="1"/>
      <c r="D52" s="1"/>
      <c r="E52" s="6"/>
      <c r="F52" s="1"/>
      <c r="G52" s="33"/>
      <c r="H52" s="30"/>
      <c r="I52" s="7"/>
      <c r="J52" s="1"/>
      <c r="K52" s="28"/>
      <c r="M52" s="39"/>
      <c r="O52" s="45"/>
    </row>
    <row r="53" spans="1:15" x14ac:dyDescent="0.25">
      <c r="A53" s="1"/>
      <c r="B53" s="9" t="s">
        <v>24</v>
      </c>
      <c r="C53" s="9"/>
      <c r="D53" s="1"/>
      <c r="E53" s="35">
        <f>+E12-E51</f>
        <v>-4540123</v>
      </c>
      <c r="F53" s="1"/>
      <c r="G53" s="33">
        <f>+E53/G57</f>
        <v>-1282.883017801639</v>
      </c>
      <c r="H53" s="30"/>
      <c r="I53" s="25">
        <f>+I12-I51</f>
        <v>0</v>
      </c>
      <c r="J53" s="1"/>
      <c r="K53" s="28">
        <f>+I53/2177</f>
        <v>0</v>
      </c>
      <c r="M53" s="51">
        <f>+M12-M51</f>
        <v>-2766807</v>
      </c>
      <c r="N53" s="52"/>
      <c r="O53" s="45">
        <f>+M53/G57</f>
        <v>-781.80474710370163</v>
      </c>
    </row>
    <row r="54" spans="1:15" x14ac:dyDescent="0.25">
      <c r="A54" s="1"/>
      <c r="B54" s="1"/>
      <c r="C54" s="1"/>
      <c r="D54" s="1"/>
      <c r="E54" s="4"/>
      <c r="F54" s="1"/>
      <c r="G54" s="18"/>
      <c r="H54" s="18"/>
      <c r="I54" s="5"/>
      <c r="J54" s="1"/>
      <c r="K54" s="18"/>
    </row>
    <row r="55" spans="1:15" x14ac:dyDescent="0.25">
      <c r="A55" s="1"/>
      <c r="B55" s="1"/>
      <c r="C55" s="1"/>
      <c r="D55" s="1"/>
      <c r="E55" s="4"/>
      <c r="F55" s="1"/>
      <c r="G55" s="18"/>
      <c r="H55" s="18"/>
      <c r="I55" s="5"/>
      <c r="J55" s="1"/>
      <c r="K55" s="18"/>
    </row>
    <row r="56" spans="1:15" x14ac:dyDescent="0.25">
      <c r="A56" s="1"/>
      <c r="B56" s="1"/>
      <c r="C56" s="1"/>
      <c r="D56" s="1"/>
      <c r="E56" s="4"/>
      <c r="F56" s="1"/>
      <c r="G56" s="18"/>
      <c r="H56" s="18"/>
      <c r="I56" s="5"/>
      <c r="J56" s="1"/>
      <c r="K56" s="18"/>
    </row>
    <row r="57" spans="1:15" x14ac:dyDescent="0.25">
      <c r="A57" s="1"/>
      <c r="B57" s="9" t="s">
        <v>44</v>
      </c>
      <c r="C57" s="9"/>
      <c r="D57" s="9"/>
      <c r="E57" s="17"/>
      <c r="F57" s="9"/>
      <c r="G57" s="21">
        <v>3539</v>
      </c>
      <c r="H57" s="21"/>
      <c r="I57" s="5"/>
      <c r="J57" s="1"/>
      <c r="K57" s="21"/>
    </row>
    <row r="58" spans="1:15" x14ac:dyDescent="0.25">
      <c r="A58" s="1"/>
      <c r="B58" s="9" t="s">
        <v>37</v>
      </c>
      <c r="C58" s="1"/>
      <c r="D58" s="1"/>
      <c r="E58" s="4"/>
      <c r="F58" s="1"/>
      <c r="G58" s="21">
        <v>564.9</v>
      </c>
      <c r="H58" s="18"/>
      <c r="I58" s="5"/>
      <c r="J58" s="1"/>
      <c r="K58" s="18"/>
    </row>
    <row r="59" spans="1:15" x14ac:dyDescent="0.25">
      <c r="E59" s="4"/>
      <c r="F59" s="1"/>
      <c r="G59" s="18"/>
      <c r="H59" s="18"/>
      <c r="I59" s="5"/>
      <c r="J59" s="1"/>
      <c r="K59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CCISD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mixono</dc:creator>
  <cp:lastModifiedBy>Robin Martinez</cp:lastModifiedBy>
  <dcterms:created xsi:type="dcterms:W3CDTF">2015-01-27T14:56:07Z</dcterms:created>
  <dcterms:modified xsi:type="dcterms:W3CDTF">2024-01-25T22:14:25Z</dcterms:modified>
</cp:coreProperties>
</file>